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casey-my.sharepoint.com/personal/mnelthropp_casey_vic_gov_au/Documents/Desktop/"/>
    </mc:Choice>
  </mc:AlternateContent>
  <xr:revisionPtr revIDLastSave="2" documentId="14_{EDFDC1CA-20AD-4775-BC09-B026AFE30B43}" xr6:coauthVersionLast="47" xr6:coauthVersionMax="47" xr10:uidLastSave="{EEF2973E-EFDE-4893-AD30-6D5EFFCF4C7D}"/>
  <bookViews>
    <workbookView xWindow="22932" yWindow="1692" windowWidth="23256" windowHeight="12576" xr2:uid="{E01D2497-E85F-4420-8F32-E91797F2F9B3}"/>
  </bookViews>
  <sheets>
    <sheet name="Subdivision Fees and Bonds" sheetId="1" r:id="rId1"/>
  </sheets>
  <definedNames>
    <definedName name="_xlnm.Print_Area" localSheetId="0">'Subdivision Fees and Bonds'!$A$1:$J$51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2" i="1" l="1"/>
  <c r="H40" i="1" l="1"/>
  <c r="H41" i="1"/>
  <c r="H39" i="1"/>
  <c r="H24" i="1"/>
  <c r="H23" i="1"/>
  <c r="H21" i="1"/>
  <c r="H22" i="1"/>
  <c r="H26" i="1"/>
  <c r="H25" i="1"/>
  <c r="H45" i="1" l="1"/>
  <c r="H43" i="1"/>
  <c r="H42" i="1"/>
  <c r="H44" i="1"/>
  <c r="H35" i="1"/>
  <c r="H47" i="1" l="1"/>
  <c r="J50" i="1" l="1"/>
  <c r="H5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Scott Hamilton</author>
  </authors>
  <commentList>
    <comment ref="J5" authorId="0" shapeId="0" xr:uid="{9B99C33F-4B93-439F-8A7A-12224340DC82}">
      <text>
        <r>
          <rPr>
            <sz val="9"/>
            <color indexed="81"/>
            <rFont val="Tahoma"/>
            <family val="2"/>
          </rPr>
          <t xml:space="preserve">FOR COUNCIL USE:
1 = OK
0 = Unchecked
-1 = Not OK
</t>
        </r>
      </text>
    </comment>
  </commentList>
</comments>
</file>

<file path=xl/sharedStrings.xml><?xml version="1.0" encoding="utf-8"?>
<sst xmlns="http://schemas.openxmlformats.org/spreadsheetml/2006/main" count="106" uniqueCount="82">
  <si>
    <t>Plan of Subdivision</t>
  </si>
  <si>
    <t>PS</t>
  </si>
  <si>
    <t>SubA</t>
  </si>
  <si>
    <t>Number of Lots</t>
  </si>
  <si>
    <t>Developable Area (Hectares)</t>
  </si>
  <si>
    <t>Assessing Subdivision Officer</t>
  </si>
  <si>
    <t>Development Contributions Plan</t>
  </si>
  <si>
    <t>Check
Result</t>
  </si>
  <si>
    <t>Fees Payable Prior to Statement of Compliance</t>
  </si>
  <si>
    <t>Civil Works - Plan Checking Fee</t>
  </si>
  <si>
    <t>Civil Works - Construction Supervision Fee</t>
  </si>
  <si>
    <t>A</t>
  </si>
  <si>
    <t>B</t>
  </si>
  <si>
    <t>*</t>
  </si>
  <si>
    <t>C</t>
  </si>
  <si>
    <t>D</t>
  </si>
  <si>
    <t>E</t>
  </si>
  <si>
    <t>Landscape Works - Plan Checking Fee</t>
  </si>
  <si>
    <t>Landscape Works - Construction Supervision Fee</t>
  </si>
  <si>
    <t>Bonds Payable Prior to Statement of Compliance</t>
  </si>
  <si>
    <t>Total Fees</t>
  </si>
  <si>
    <t>3. Please allow up to 10 business days for assessment</t>
  </si>
  <si>
    <t>Landscape (Streetscape) - Maintenance Bond</t>
  </si>
  <si>
    <t>Landscape (Reserves) - Maintenance Bond</t>
  </si>
  <si>
    <t>Total Bonds</t>
  </si>
  <si>
    <t>City of Casey Subdivision Application No.</t>
  </si>
  <si>
    <t>Date of Approval</t>
  </si>
  <si>
    <t>Estate Name &amp; Stage No.</t>
  </si>
  <si>
    <t>YES</t>
  </si>
  <si>
    <t>NO</t>
  </si>
  <si>
    <t>Russell Witney</t>
  </si>
  <si>
    <t>Michele Scarlett</t>
  </si>
  <si>
    <t>2. Please include cost schedules for both civil and landscape works with the submission - preferably in Excel format</t>
  </si>
  <si>
    <t>Assessment of fees and bonds is complete and the values above are approved</t>
  </si>
  <si>
    <t>Brompton Lodge - DCP019</t>
  </si>
  <si>
    <t>Berwick South - DCPO8</t>
  </si>
  <si>
    <t>Berwick Waterways - DCPO18</t>
  </si>
  <si>
    <t>Botanic Ridge - DCPO14</t>
  </si>
  <si>
    <t>Clyde - DCPO15</t>
  </si>
  <si>
    <t>Clyde North - DCPO13</t>
  </si>
  <si>
    <t>Cranbourne East Local Structure Plan (LSP3) - DCPO4</t>
  </si>
  <si>
    <t>Cranbourne East - DCPO10</t>
  </si>
  <si>
    <t>Cranbourne North - Stage 2 - DCPO11</t>
  </si>
  <si>
    <t>Cranbourne West - DCPO12</t>
  </si>
  <si>
    <t>Fountain Gate/Narre Warren - DCPO7</t>
  </si>
  <si>
    <t>Lyndhurst Local Structure Plan 1 (LSP1) - DCPO3</t>
  </si>
  <si>
    <t>Narre Warren South - DCPO6</t>
  </si>
  <si>
    <t>Thompsons Road Local Structure Plan 6 (LSP6) - DCPO5</t>
  </si>
  <si>
    <t>Ti-Tree Creek - DCPO9</t>
  </si>
  <si>
    <t>Other</t>
  </si>
  <si>
    <t>Cash contribution</t>
  </si>
  <si>
    <t>N/A - land provided in this stage</t>
  </si>
  <si>
    <t>Total Cost of Civil (Road and Drainage) Works</t>
  </si>
  <si>
    <t>Total Cost of Landscape Works (Streetscape)</t>
  </si>
  <si>
    <t>Total Cost of Landscape Works (Reserves)</t>
  </si>
  <si>
    <t>F</t>
  </si>
  <si>
    <t>To be paid by developer</t>
  </si>
  <si>
    <t>N/A - deferred to buyer through S173 agreement</t>
  </si>
  <si>
    <t>N/A - satisfied on previous stage</t>
  </si>
  <si>
    <t>N/A - deferred by S173 agreement</t>
  </si>
  <si>
    <t>Not required</t>
  </si>
  <si>
    <r>
      <rPr>
        <sz val="10"/>
        <color theme="0" tint="-0.499984740745262"/>
        <rFont val="Arial Narrow"/>
        <family val="2"/>
      </rPr>
      <t xml:space="preserve">1. Complete green cells and submit for assessment via your application in </t>
    </r>
    <r>
      <rPr>
        <u/>
        <sz val="10"/>
        <color theme="10"/>
        <rFont val="Arial"/>
        <family val="2"/>
      </rPr>
      <t>SPEAR</t>
    </r>
  </si>
  <si>
    <t>If you wish to pay via Bpay, please email (subdivisionbonds@casey.vic.gov.au)</t>
  </si>
  <si>
    <t>Civil Works - Defects Liability Bond</t>
  </si>
  <si>
    <t>Civil Works - Incomplete Works Bond</t>
  </si>
  <si>
    <t>Landscape (Streetscape) - Incomplete Works Bond</t>
  </si>
  <si>
    <t>Landscape (Reserves) - Incomplete Works Bond</t>
  </si>
  <si>
    <r>
      <t>Cost of Incomplete Civil Works</t>
    </r>
    <r>
      <rPr>
        <sz val="10"/>
        <color rgb="FFFF0000"/>
        <rFont val="Arial Narrow"/>
        <family val="2"/>
      </rPr>
      <t xml:space="preserve"> (describe works)</t>
    </r>
  </si>
  <si>
    <t>Total Cost of DCP Civil (Road and Drainage) Works</t>
  </si>
  <si>
    <t xml:space="preserve">Traffic Signal Intersection Fee </t>
  </si>
  <si>
    <t>G</t>
  </si>
  <si>
    <t>F + G</t>
  </si>
  <si>
    <t>N/A</t>
  </si>
  <si>
    <t>ICP - Transport DC Due</t>
  </si>
  <si>
    <t>ICP - Comm/Rec DC Due</t>
  </si>
  <si>
    <t xml:space="preserve">ICP - Supplementary Levy </t>
  </si>
  <si>
    <r>
      <t xml:space="preserve">ICP - Credits Available </t>
    </r>
    <r>
      <rPr>
        <b/>
        <sz val="10"/>
        <color rgb="FF0070C0"/>
        <rFont val="Arial Narrow"/>
        <family val="2"/>
      </rPr>
      <t>(Subject to confirmation by CP Team)</t>
    </r>
  </si>
  <si>
    <t xml:space="preserve">Land Equalisation </t>
  </si>
  <si>
    <t>ICP - Total</t>
  </si>
  <si>
    <t xml:space="preserve">ICP Civil Works - Defects Liability Bond </t>
  </si>
  <si>
    <t>ICP Civil Works - Plan Checking Fee</t>
  </si>
  <si>
    <t>ICP Civil Works - Construction Supervision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</si>
</sst>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0.0000"/>
    <numFmt numFmtId="166" formatCode="_-[$$-C09]* #,##0.00_-;\-[$$-C09]* #,##0.00_-;_-[$$-C09]* &quot;-&quot;??_-;_-@_-"/>
    <numFmt numFmtId="167" formatCode="0.000"/>
    <numFmt numFmtId="168" formatCode="_-[$$-C09]* #,##0.000000_-;\-[$$-C09]* #,##0.000000_-;_-[$$-C09]* &quot;-&quot;??_-;_-@_-"/>
  </numFmts>
  <fonts count="25" x14ac:knownFonts="1">
    <font>
      <sz val="10"/>
      <color theme="3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sz val="10"/>
      <color theme="3"/>
      <name val="Arial"/>
      <family val="2"/>
    </font>
    <font>
      <b/>
      <sz val="10"/>
      <color rgb="FF0070C0"/>
      <name val="Arial Narrow"/>
      <family val="2"/>
    </font>
    <font>
      <b/>
      <sz val="10"/>
      <color theme="3"/>
      <name val="Arial Narrow"/>
      <family val="2"/>
    </font>
    <font>
      <i/>
      <sz val="10"/>
      <color theme="1" tint="0.499984740745262"/>
      <name val="Arial Narrow"/>
      <family val="2"/>
    </font>
    <font>
      <sz val="10"/>
      <color rgb="FF0070C0"/>
      <name val="Arial Narrow"/>
      <family val="2"/>
    </font>
    <font>
      <b/>
      <sz val="10"/>
      <color theme="3"/>
      <name val="Arial"/>
      <family val="2"/>
    </font>
    <font>
      <sz val="10"/>
      <color theme="3"/>
      <name val="Arial Narrow"/>
      <family val="2"/>
    </font>
    <font>
      <sz val="10"/>
      <color theme="1" tint="0.499984740745262"/>
      <name val="Arial Narrow"/>
      <family val="2"/>
    </font>
    <font>
      <b/>
      <sz val="12"/>
      <color theme="3"/>
      <name val="Arial Narrow"/>
      <family val="2"/>
    </font>
    <font>
      <sz val="12"/>
      <color theme="3"/>
      <name val="Arial"/>
      <family val="2"/>
    </font>
    <font>
      <b/>
      <sz val="12"/>
      <color theme="3"/>
      <name val="Arial"/>
      <family val="2"/>
    </font>
    <font>
      <u/>
      <sz val="10"/>
      <color rgb="FF0070C0"/>
      <name val="Arial Narrow"/>
      <family val="2"/>
    </font>
    <font>
      <u/>
      <sz val="10"/>
      <color theme="10"/>
      <name val="Arial"/>
      <family val="2"/>
    </font>
    <font>
      <sz val="10"/>
      <color theme="0" tint="-0.499984740745262"/>
      <name val="Arial Narrow"/>
      <family val="2"/>
    </font>
    <font>
      <sz val="10"/>
      <color rgb="FFFF0000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10"/>
      <color rgb="FF7030A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FF6F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7" fillId="5" borderId="1" applyNumberFormat="0" applyFill="0" applyBorder="0" applyAlignment="0" applyProtection="0"/>
    <xf numFmtId="0" fontId="1" fillId="3" borderId="2" applyNumberFormat="0" applyFont="0" applyBorder="0" applyAlignment="0" applyProtection="0"/>
    <xf numFmtId="0" fontId="10" fillId="0" borderId="0" applyNumberFormat="0" applyFill="0" applyBorder="0" applyAlignment="0" applyProtection="0"/>
    <xf numFmtId="0" fontId="8" fillId="0" borderId="0"/>
    <xf numFmtId="0" fontId="7" fillId="4" borderId="1" applyBorder="0" applyAlignment="0" applyProtection="0"/>
    <xf numFmtId="0" fontId="19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122">
    <xf numFmtId="0" fontId="0" fillId="0" borderId="0" xfId="0"/>
    <xf numFmtId="165" fontId="0" fillId="6" borderId="0" xfId="3" applyNumberFormat="1" applyFont="1" applyFill="1" applyBorder="1" applyAlignment="1">
      <alignment horizontal="center"/>
    </xf>
    <xf numFmtId="0" fontId="0" fillId="6" borderId="0" xfId="3" applyFont="1" applyFill="1" applyBorder="1" applyAlignment="1">
      <alignment horizontal="center"/>
    </xf>
    <xf numFmtId="0" fontId="12" fillId="5" borderId="0" xfId="3" applyFont="1" applyBorder="1" applyAlignment="1">
      <alignment horizontal="center"/>
    </xf>
    <xf numFmtId="0" fontId="4" fillId="6" borderId="0" xfId="0" applyFont="1" applyFill="1"/>
    <xf numFmtId="0" fontId="12" fillId="5" borderId="17" xfId="3" applyFont="1" applyBorder="1" applyAlignment="1">
      <alignment horizontal="center"/>
    </xf>
    <xf numFmtId="166" fontId="12" fillId="5" borderId="0" xfId="3" applyNumberFormat="1" applyFont="1" applyBorder="1"/>
    <xf numFmtId="166" fontId="12" fillId="7" borderId="0" xfId="3" applyNumberFormat="1" applyFont="1" applyFill="1" applyBorder="1"/>
    <xf numFmtId="49" fontId="7" fillId="6" borderId="0" xfId="7" applyNumberFormat="1" applyFill="1" applyBorder="1"/>
    <xf numFmtId="14" fontId="0" fillId="6" borderId="0" xfId="7" applyNumberFormat="1" applyFont="1" applyFill="1" applyBorder="1"/>
    <xf numFmtId="166" fontId="12" fillId="5" borderId="17" xfId="3" applyNumberFormat="1" applyFont="1" applyBorder="1"/>
    <xf numFmtId="0" fontId="4" fillId="8" borderId="0" xfId="0" applyFont="1" applyFill="1"/>
    <xf numFmtId="0" fontId="5" fillId="8" borderId="0" xfId="0" applyFont="1" applyFill="1"/>
    <xf numFmtId="0" fontId="3" fillId="8" borderId="0" xfId="2" applyFill="1" applyAlignment="1">
      <alignment horizontal="left"/>
    </xf>
    <xf numFmtId="167" fontId="12" fillId="5" borderId="0" xfId="3" applyNumberFormat="1" applyFont="1" applyBorder="1"/>
    <xf numFmtId="1" fontId="12" fillId="5" borderId="0" xfId="3" applyNumberFormat="1" applyFont="1" applyBorder="1"/>
    <xf numFmtId="0" fontId="7" fillId="0" borderId="12" xfId="0" applyFont="1" applyBorder="1" applyAlignment="1">
      <alignment horizontal="center"/>
    </xf>
    <xf numFmtId="10" fontId="7" fillId="0" borderId="12" xfId="1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10" fontId="7" fillId="0" borderId="17" xfId="1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1" fontId="12" fillId="7" borderId="0" xfId="3" applyNumberFormat="1" applyFont="1" applyFill="1" applyBorder="1" applyAlignment="1">
      <alignment horizontal="right"/>
    </xf>
    <xf numFmtId="166" fontId="12" fillId="7" borderId="17" xfId="3" applyNumberFormat="1" applyFont="1" applyFill="1" applyBorder="1"/>
    <xf numFmtId="0" fontId="15" fillId="3" borderId="19" xfId="4" applyFont="1" applyBorder="1"/>
    <xf numFmtId="0" fontId="16" fillId="3" borderId="20" xfId="4" applyFont="1" applyBorder="1"/>
    <xf numFmtId="0" fontId="16" fillId="3" borderId="19" xfId="4" applyFont="1" applyBorder="1"/>
    <xf numFmtId="9" fontId="7" fillId="0" borderId="17" xfId="1" applyFont="1" applyBorder="1" applyAlignment="1">
      <alignment horizontal="center"/>
    </xf>
    <xf numFmtId="9" fontId="12" fillId="0" borderId="17" xfId="0" applyNumberFormat="1" applyFont="1" applyBorder="1" applyAlignment="1">
      <alignment horizontal="center"/>
    </xf>
    <xf numFmtId="165" fontId="12" fillId="7" borderId="0" xfId="3" applyNumberFormat="1" applyFont="1" applyFill="1" applyBorder="1" applyAlignment="1">
      <alignment horizontal="right"/>
    </xf>
    <xf numFmtId="0" fontId="14" fillId="0" borderId="0" xfId="5" applyFont="1" applyAlignment="1"/>
    <xf numFmtId="166" fontId="12" fillId="7" borderId="0" xfId="9" applyNumberFormat="1" applyFont="1" applyFill="1" applyBorder="1"/>
    <xf numFmtId="0" fontId="22" fillId="9" borderId="0" xfId="8" applyFont="1" applyFill="1" applyAlignment="1">
      <alignment horizontal="left"/>
    </xf>
    <xf numFmtId="0" fontId="23" fillId="9" borderId="0" xfId="5" applyFont="1" applyFill="1" applyAlignment="1">
      <alignment horizontal="left"/>
    </xf>
    <xf numFmtId="9" fontId="7" fillId="0" borderId="12" xfId="1" applyFont="1" applyBorder="1" applyAlignment="1">
      <alignment horizontal="center"/>
    </xf>
    <xf numFmtId="9" fontId="7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9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5" borderId="0" xfId="6" applyFont="1" applyFill="1" applyAlignment="1">
      <alignment horizontal="left"/>
    </xf>
    <xf numFmtId="165" fontId="12" fillId="5" borderId="0" xfId="3" applyNumberFormat="1" applyFont="1" applyBorder="1" applyAlignment="1">
      <alignment horizontal="center"/>
    </xf>
    <xf numFmtId="0" fontId="11" fillId="0" borderId="24" xfId="6" applyFont="1" applyBorder="1" applyAlignment="1">
      <alignment horizontal="left"/>
    </xf>
    <xf numFmtId="0" fontId="11" fillId="0" borderId="25" xfId="6" applyFont="1" applyBorder="1" applyAlignment="1">
      <alignment horizontal="left"/>
    </xf>
    <xf numFmtId="0" fontId="0" fillId="0" borderId="12" xfId="0" applyFont="1" applyBorder="1" applyAlignment="1">
      <alignment horizontal="center"/>
    </xf>
    <xf numFmtId="0" fontId="11" fillId="0" borderId="0" xfId="6" applyFont="1" applyBorder="1" applyAlignment="1">
      <alignment horizontal="left"/>
    </xf>
    <xf numFmtId="0" fontId="4" fillId="0" borderId="0" xfId="0" applyFont="1" applyAlignment="1">
      <alignment horizontal="center"/>
    </xf>
    <xf numFmtId="0" fontId="11" fillId="0" borderId="14" xfId="6" applyFont="1" applyBorder="1" applyAlignment="1">
      <alignment horizontal="left"/>
    </xf>
    <xf numFmtId="0" fontId="11" fillId="0" borderId="0" xfId="6" applyFont="1" applyBorder="1" applyAlignment="1">
      <alignment horizontal="left"/>
    </xf>
    <xf numFmtId="166" fontId="12" fillId="3" borderId="0" xfId="4" applyNumberFormat="1" applyFont="1" applyBorder="1" applyAlignment="1">
      <alignment horizontal="center"/>
    </xf>
    <xf numFmtId="166" fontId="12" fillId="3" borderId="15" xfId="4" applyNumberFormat="1" applyFont="1" applyBorder="1" applyAlignment="1">
      <alignment horizontal="center"/>
    </xf>
    <xf numFmtId="0" fontId="11" fillId="5" borderId="14" xfId="6" applyFont="1" applyFill="1" applyBorder="1" applyAlignment="1">
      <alignment horizontal="left"/>
    </xf>
    <xf numFmtId="0" fontId="11" fillId="5" borderId="0" xfId="6" applyFont="1" applyFill="1" applyAlignment="1">
      <alignment horizontal="left"/>
    </xf>
    <xf numFmtId="0" fontId="11" fillId="0" borderId="16" xfId="6" applyFont="1" applyBorder="1" applyAlignment="1">
      <alignment horizontal="left"/>
    </xf>
    <xf numFmtId="0" fontId="11" fillId="0" borderId="17" xfId="6" applyFont="1" applyBorder="1" applyAlignment="1">
      <alignment horizontal="left"/>
    </xf>
    <xf numFmtId="0" fontId="9" fillId="6" borderId="0" xfId="6" applyFont="1" applyFill="1" applyAlignment="1">
      <alignment horizontal="left"/>
    </xf>
    <xf numFmtId="0" fontId="9" fillId="0" borderId="17" xfId="6" applyFont="1" applyBorder="1" applyAlignment="1">
      <alignment horizontal="left"/>
    </xf>
    <xf numFmtId="0" fontId="19" fillId="0" borderId="0" xfId="8"/>
    <xf numFmtId="0" fontId="14" fillId="0" borderId="0" xfId="5" applyFont="1" applyAlignment="1">
      <alignment horizontal="left"/>
    </xf>
    <xf numFmtId="0" fontId="9" fillId="6" borderId="22" xfId="6" applyFont="1" applyFill="1" applyBorder="1" applyAlignment="1">
      <alignment horizontal="center" wrapText="1"/>
    </xf>
    <xf numFmtId="0" fontId="9" fillId="6" borderId="23" xfId="6" applyFont="1" applyFill="1" applyBorder="1" applyAlignment="1">
      <alignment horizontal="center" wrapText="1"/>
    </xf>
    <xf numFmtId="0" fontId="11" fillId="5" borderId="16" xfId="6" applyFont="1" applyFill="1" applyBorder="1" applyAlignment="1">
      <alignment horizontal="left"/>
    </xf>
    <xf numFmtId="0" fontId="11" fillId="5" borderId="17" xfId="6" applyFont="1" applyFill="1" applyBorder="1" applyAlignment="1">
      <alignment horizontal="left"/>
    </xf>
    <xf numFmtId="166" fontId="12" fillId="3" borderId="17" xfId="4" applyNumberFormat="1" applyFont="1" applyBorder="1" applyAlignment="1">
      <alignment horizontal="center"/>
    </xf>
    <xf numFmtId="166" fontId="12" fillId="3" borderId="18" xfId="4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12" fillId="7" borderId="0" xfId="3" applyNumberFormat="1" applyFont="1" applyFill="1" applyBorder="1" applyAlignment="1">
      <alignment horizontal="left"/>
    </xf>
    <xf numFmtId="49" fontId="12" fillId="7" borderId="15" xfId="3" applyNumberFormat="1" applyFont="1" applyFill="1" applyBorder="1" applyAlignment="1">
      <alignment horizontal="left"/>
    </xf>
    <xf numFmtId="0" fontId="18" fillId="5" borderId="14" xfId="6" applyFont="1" applyFill="1" applyBorder="1" applyAlignment="1">
      <alignment horizontal="left"/>
    </xf>
    <xf numFmtId="0" fontId="18" fillId="5" borderId="0" xfId="6" applyFont="1" applyFill="1" applyAlignment="1">
      <alignment horizontal="left"/>
    </xf>
    <xf numFmtId="0" fontId="11" fillId="5" borderId="11" xfId="6" applyFont="1" applyFill="1" applyBorder="1" applyAlignment="1">
      <alignment horizontal="left"/>
    </xf>
    <xf numFmtId="0" fontId="11" fillId="5" borderId="12" xfId="6" applyFont="1" applyFill="1" applyBorder="1" applyAlignment="1">
      <alignment horizontal="left"/>
    </xf>
    <xf numFmtId="49" fontId="12" fillId="7" borderId="12" xfId="3" applyNumberFormat="1" applyFont="1" applyFill="1" applyBorder="1" applyAlignment="1">
      <alignment horizontal="left"/>
    </xf>
    <xf numFmtId="49" fontId="12" fillId="7" borderId="13" xfId="3" applyNumberFormat="1" applyFont="1" applyFill="1" applyBorder="1" applyAlignment="1">
      <alignment horizontal="left"/>
    </xf>
    <xf numFmtId="165" fontId="12" fillId="5" borderId="0" xfId="3" applyNumberFormat="1" applyFont="1" applyBorder="1" applyAlignment="1">
      <alignment horizontal="center"/>
    </xf>
    <xf numFmtId="165" fontId="12" fillId="5" borderId="15" xfId="3" applyNumberFormat="1" applyFont="1" applyBorder="1" applyAlignment="1">
      <alignment horizontal="center"/>
    </xf>
    <xf numFmtId="165" fontId="12" fillId="5" borderId="17" xfId="3" applyNumberFormat="1" applyFont="1" applyBorder="1" applyAlignment="1">
      <alignment horizontal="center"/>
    </xf>
    <xf numFmtId="165" fontId="12" fillId="5" borderId="18" xfId="3" applyNumberFormat="1" applyFont="1" applyBorder="1" applyAlignment="1">
      <alignment horizontal="center"/>
    </xf>
    <xf numFmtId="0" fontId="14" fillId="0" borderId="15" xfId="5" applyFont="1" applyBorder="1" applyAlignment="1">
      <alignment horizontal="left"/>
    </xf>
    <xf numFmtId="14" fontId="12" fillId="0" borderId="9" xfId="7" applyNumberFormat="1" applyFont="1" applyFill="1" applyBorder="1" applyAlignment="1">
      <alignment horizontal="center"/>
    </xf>
    <xf numFmtId="14" fontId="12" fillId="0" borderId="10" xfId="7" applyNumberFormat="1" applyFont="1" applyFill="1" applyBorder="1" applyAlignment="1">
      <alignment horizontal="center"/>
    </xf>
    <xf numFmtId="0" fontId="13" fillId="0" borderId="3" xfId="6" applyFont="1" applyBorder="1" applyAlignment="1">
      <alignment horizontal="left"/>
    </xf>
    <xf numFmtId="0" fontId="13" fillId="0" borderId="4" xfId="6" applyFont="1" applyBorder="1" applyAlignment="1">
      <alignment horizontal="left"/>
    </xf>
    <xf numFmtId="0" fontId="13" fillId="0" borderId="8" xfId="6" applyFont="1" applyBorder="1" applyAlignment="1">
      <alignment horizontal="left"/>
    </xf>
    <xf numFmtId="0" fontId="13" fillId="0" borderId="9" xfId="6" applyFont="1" applyBorder="1" applyAlignment="1">
      <alignment horizontal="left"/>
    </xf>
    <xf numFmtId="0" fontId="13" fillId="0" borderId="6" xfId="6" applyFont="1" applyBorder="1" applyAlignment="1">
      <alignment horizontal="left"/>
    </xf>
    <xf numFmtId="0" fontId="13" fillId="0" borderId="0" xfId="6" applyFont="1" applyAlignment="1">
      <alignment horizontal="left"/>
    </xf>
    <xf numFmtId="166" fontId="17" fillId="3" borderId="20" xfId="4" applyNumberFormat="1" applyFont="1" applyBorder="1" applyAlignment="1">
      <alignment horizontal="center"/>
    </xf>
    <xf numFmtId="166" fontId="17" fillId="3" borderId="21" xfId="4" applyNumberFormat="1" applyFont="1" applyBorder="1" applyAlignment="1">
      <alignment horizontal="center"/>
    </xf>
    <xf numFmtId="0" fontId="11" fillId="0" borderId="0" xfId="6" applyFont="1" applyAlignment="1">
      <alignment horizontal="left"/>
    </xf>
    <xf numFmtId="0" fontId="9" fillId="0" borderId="0" xfId="6" applyFont="1" applyAlignment="1">
      <alignment horizontal="center"/>
    </xf>
    <xf numFmtId="0" fontId="11" fillId="0" borderId="11" xfId="6" applyFont="1" applyBorder="1" applyAlignment="1">
      <alignment horizontal="left"/>
    </xf>
    <xf numFmtId="0" fontId="11" fillId="0" borderId="12" xfId="6" applyFont="1" applyBorder="1" applyAlignment="1">
      <alignment horizontal="left"/>
    </xf>
    <xf numFmtId="166" fontId="12" fillId="3" borderId="12" xfId="4" applyNumberFormat="1" applyFont="1" applyBorder="1" applyAlignment="1">
      <alignment horizontal="center"/>
    </xf>
    <xf numFmtId="166" fontId="12" fillId="3" borderId="13" xfId="4" applyNumberFormat="1" applyFont="1" applyBorder="1" applyAlignment="1">
      <alignment horizontal="center"/>
    </xf>
    <xf numFmtId="0" fontId="12" fillId="0" borderId="0" xfId="6" applyFont="1" applyAlignment="1">
      <alignment horizontal="center"/>
    </xf>
    <xf numFmtId="0" fontId="12" fillId="0" borderId="7" xfId="6" applyFont="1" applyBorder="1" applyAlignment="1">
      <alignment horizontal="center"/>
    </xf>
    <xf numFmtId="49" fontId="12" fillId="0" borderId="4" xfId="7" applyNumberFormat="1" applyFont="1" applyFill="1" applyBorder="1" applyAlignment="1">
      <alignment horizontal="center"/>
    </xf>
    <xf numFmtId="49" fontId="12" fillId="0" borderId="5" xfId="7" applyNumberFormat="1" applyFont="1" applyFill="1" applyBorder="1" applyAlignment="1">
      <alignment horizontal="center"/>
    </xf>
    <xf numFmtId="168" fontId="12" fillId="7" borderId="0" xfId="4" applyNumberFormat="1" applyFont="1" applyFill="1" applyBorder="1" applyAlignment="1">
      <alignment horizontal="center"/>
    </xf>
    <xf numFmtId="168" fontId="12" fillId="7" borderId="15" xfId="4" applyNumberFormat="1" applyFont="1" applyFill="1" applyBorder="1" applyAlignment="1">
      <alignment horizontal="center"/>
    </xf>
    <xf numFmtId="0" fontId="11" fillId="5" borderId="0" xfId="6" applyFont="1" applyFill="1" applyBorder="1" applyAlignment="1">
      <alignment horizontal="left"/>
    </xf>
    <xf numFmtId="166" fontId="12" fillId="3" borderId="25" xfId="4" applyNumberFormat="1" applyFont="1" applyBorder="1" applyAlignment="1">
      <alignment horizontal="center"/>
    </xf>
    <xf numFmtId="166" fontId="12" fillId="3" borderId="26" xfId="4" applyNumberFormat="1" applyFont="1" applyBorder="1" applyAlignment="1">
      <alignment horizontal="center"/>
    </xf>
    <xf numFmtId="1" fontId="12" fillId="7" borderId="24" xfId="3" applyNumberFormat="1" applyFont="1" applyFill="1" applyBorder="1" applyAlignment="1">
      <alignment horizontal="left"/>
    </xf>
    <xf numFmtId="1" fontId="12" fillId="7" borderId="25" xfId="3" applyNumberFormat="1" applyFont="1" applyFill="1" applyBorder="1" applyAlignment="1">
      <alignment horizontal="left"/>
    </xf>
    <xf numFmtId="1" fontId="12" fillId="7" borderId="26" xfId="3" applyNumberFormat="1" applyFont="1" applyFill="1" applyBorder="1" applyAlignment="1">
      <alignment horizontal="left"/>
    </xf>
    <xf numFmtId="166" fontId="12" fillId="7" borderId="25" xfId="3" applyNumberFormat="1" applyFont="1" applyFill="1" applyBorder="1" applyAlignment="1">
      <alignment horizontal="center"/>
    </xf>
    <xf numFmtId="166" fontId="12" fillId="7" borderId="26" xfId="3" applyNumberFormat="1" applyFont="1" applyFill="1" applyBorder="1" applyAlignment="1">
      <alignment horizontal="center"/>
    </xf>
    <xf numFmtId="166" fontId="12" fillId="10" borderId="12" xfId="3" applyNumberFormat="1" applyFont="1" applyFill="1" applyBorder="1"/>
    <xf numFmtId="0" fontId="7" fillId="10" borderId="12" xfId="0" applyFont="1" applyFill="1" applyBorder="1" applyAlignment="1">
      <alignment horizontal="center"/>
    </xf>
    <xf numFmtId="0" fontId="12" fillId="10" borderId="12" xfId="0" applyFont="1" applyFill="1" applyBorder="1" applyAlignment="1">
      <alignment horizontal="center"/>
    </xf>
    <xf numFmtId="166" fontId="12" fillId="10" borderId="0" xfId="3" applyNumberFormat="1" applyFont="1" applyFill="1" applyBorder="1"/>
    <xf numFmtId="0" fontId="7" fillId="10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164" fontId="12" fillId="3" borderId="0" xfId="9" applyFont="1" applyFill="1" applyBorder="1" applyAlignment="1">
      <alignment horizontal="center"/>
    </xf>
    <xf numFmtId="164" fontId="12" fillId="3" borderId="15" xfId="9" applyFont="1" applyFill="1" applyBorder="1" applyAlignment="1">
      <alignment horizontal="center"/>
    </xf>
    <xf numFmtId="164" fontId="24" fillId="3" borderId="0" xfId="9" applyFont="1" applyFill="1" applyBorder="1" applyAlignment="1">
      <alignment horizontal="center"/>
    </xf>
    <xf numFmtId="164" fontId="24" fillId="3" borderId="15" xfId="9" applyFont="1" applyFill="1" applyBorder="1" applyAlignment="1">
      <alignment horizontal="center"/>
    </xf>
    <xf numFmtId="0" fontId="11" fillId="0" borderId="14" xfId="6" applyFont="1" applyBorder="1"/>
    <xf numFmtId="0" fontId="11" fillId="0" borderId="0" xfId="6" applyFont="1"/>
    <xf numFmtId="0" fontId="11" fillId="0" borderId="14" xfId="6" applyFont="1" applyBorder="1" applyAlignment="1"/>
    <xf numFmtId="0" fontId="11" fillId="0" borderId="0" xfId="6" applyFont="1" applyBorder="1" applyAlignment="1"/>
  </cellXfs>
  <cellStyles count="10">
    <cellStyle name="Bad" xfId="2" builtinId="27"/>
    <cellStyle name="Casey Input" xfId="7" xr:uid="{667A56B3-86CD-4BE2-8904-28716D99F211}"/>
    <cellStyle name="Currency" xfId="9" builtinId="4"/>
    <cellStyle name="Explanatory Text" xfId="5" builtinId="53" customBuiltin="1"/>
    <cellStyle name="Hyperlink" xfId="8" builtinId="8"/>
    <cellStyle name="Input" xfId="3" builtinId="20" customBuiltin="1"/>
    <cellStyle name="Line Header" xfId="6" xr:uid="{02003DF0-B842-44C5-8AD9-4C599E231D7A}"/>
    <cellStyle name="Normal" xfId="0" builtinId="0" customBuiltin="1"/>
    <cellStyle name="Note" xfId="4" builtinId="10" customBuiltin="1"/>
    <cellStyle name="Percent" xfId="1" builtinId="5"/>
  </cellStyles>
  <dxfs count="0"/>
  <tableStyles count="0" defaultTableStyle="TableStyleMedium2" defaultPivotStyle="PivotStyleLight16"/>
  <colors>
    <mruColors>
      <color rgb="FFCCFFCC"/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300990</xdr:colOff>
      <xdr:row>1</xdr:row>
      <xdr:rowOff>2046</xdr:rowOff>
    </xdr:to>
    <xdr:pic>
      <xdr:nvPicPr>
        <xdr:cNvPr id="7" name="Picture 6" descr="Subdivision Fees and Bonds. City of Casey Logo.">
          <a:extLst>
            <a:ext uri="{FF2B5EF4-FFF2-40B4-BE49-F238E27FC236}">
              <a16:creationId xmlns:a16="http://schemas.microsoft.com/office/drawing/2014/main" id="{5A9114F5-122A-4ACC-A713-A2E23F028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092792" cy="1735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bdivisionbonds@casey.vic.gov.au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spear.land.vic.gov.au/spear/" TargetMode="External"/><Relationship Id="rId1" Type="http://schemas.openxmlformats.org/officeDocument/2006/relationships/hyperlink" Target="http://www.casey.vic.gov.au/building-planning/strategic-planning/development-contribution-plan-maps-rat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4E54-065E-45B0-B256-0F3A27FC4394}">
  <sheetPr>
    <pageSetUpPr fitToPage="1"/>
  </sheetPr>
  <dimension ref="A1:K54"/>
  <sheetViews>
    <sheetView showGridLines="0" tabSelected="1" zoomScaleNormal="100" workbookViewId="0">
      <selection activeCell="N30" sqref="N30"/>
    </sheetView>
  </sheetViews>
  <sheetFormatPr defaultColWidth="8.7109375" defaultRowHeight="15" x14ac:dyDescent="0.25"/>
  <cols>
    <col min="1" max="3" width="8.7109375" style="11"/>
    <col min="4" max="4" width="11.7109375" style="11" customWidth="1"/>
    <col min="5" max="5" width="14.5703125" style="11" customWidth="1"/>
    <col min="6" max="6" width="2.85546875" style="11" customWidth="1"/>
    <col min="7" max="7" width="8.7109375" style="11"/>
    <col min="8" max="8" width="10.42578125" style="11" bestFit="1" customWidth="1"/>
    <col min="9" max="9" width="8.7109375" style="11" customWidth="1"/>
    <col min="10" max="10" width="6" style="11" customWidth="1"/>
    <col min="11" max="11" width="45.42578125" style="13" hidden="1" customWidth="1"/>
    <col min="12" max="16384" width="8.7109375" style="11"/>
  </cols>
  <sheetData>
    <row r="1" spans="1:11" ht="137.1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</row>
    <row r="2" spans="1:1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13" t="s">
        <v>28</v>
      </c>
    </row>
    <row r="3" spans="1:11" x14ac:dyDescent="0.25">
      <c r="A3" s="56" t="s">
        <v>61</v>
      </c>
      <c r="B3" s="56"/>
      <c r="C3" s="56"/>
      <c r="D3" s="56"/>
      <c r="E3" s="56"/>
      <c r="F3" s="56"/>
      <c r="G3" s="56"/>
      <c r="H3" s="56"/>
      <c r="I3" s="56"/>
      <c r="J3" s="56"/>
      <c r="K3" s="13" t="s">
        <v>29</v>
      </c>
    </row>
    <row r="4" spans="1:11" x14ac:dyDescent="0.25">
      <c r="A4" s="57" t="s">
        <v>32</v>
      </c>
      <c r="B4" s="57"/>
      <c r="C4" s="57"/>
      <c r="D4" s="57"/>
      <c r="E4" s="57"/>
      <c r="F4" s="57"/>
      <c r="G4" s="57"/>
      <c r="H4" s="57"/>
      <c r="I4" s="57"/>
      <c r="J4" s="57"/>
    </row>
    <row r="5" spans="1:11" x14ac:dyDescent="0.25">
      <c r="A5" s="57" t="s">
        <v>21</v>
      </c>
      <c r="B5" s="57"/>
      <c r="C5" s="57"/>
      <c r="D5" s="57"/>
      <c r="E5" s="57"/>
      <c r="F5" s="57"/>
      <c r="G5" s="57"/>
      <c r="H5" s="57"/>
      <c r="I5" s="77"/>
      <c r="J5" s="58" t="s">
        <v>7</v>
      </c>
    </row>
    <row r="6" spans="1:11" x14ac:dyDescent="0.25">
      <c r="A6" s="32" t="s">
        <v>62</v>
      </c>
      <c r="B6" s="33"/>
      <c r="C6" s="33"/>
      <c r="D6" s="33"/>
      <c r="E6" s="33"/>
      <c r="F6" s="33"/>
      <c r="G6" s="33"/>
      <c r="H6" s="33"/>
      <c r="I6" s="33"/>
      <c r="J6" s="59"/>
    </row>
    <row r="7" spans="1:11" ht="14.1" customHeight="1" x14ac:dyDescent="0.25">
      <c r="A7" s="69" t="s">
        <v>0</v>
      </c>
      <c r="B7" s="70"/>
      <c r="C7" s="70"/>
      <c r="D7" s="70"/>
      <c r="E7" s="71" t="s">
        <v>1</v>
      </c>
      <c r="F7" s="71"/>
      <c r="G7" s="71"/>
      <c r="H7" s="71"/>
      <c r="I7" s="72"/>
      <c r="J7" s="1">
        <v>0</v>
      </c>
      <c r="K7" s="13">
        <v>1</v>
      </c>
    </row>
    <row r="8" spans="1:11" x14ac:dyDescent="0.25">
      <c r="A8" s="50" t="s">
        <v>25</v>
      </c>
      <c r="B8" s="51"/>
      <c r="C8" s="51"/>
      <c r="D8" s="51"/>
      <c r="E8" s="65" t="s">
        <v>2</v>
      </c>
      <c r="F8" s="65"/>
      <c r="G8" s="65"/>
      <c r="H8" s="65"/>
      <c r="I8" s="66"/>
      <c r="J8" s="2">
        <v>0</v>
      </c>
      <c r="K8" s="13">
        <v>0</v>
      </c>
    </row>
    <row r="9" spans="1:11" x14ac:dyDescent="0.25">
      <c r="A9" s="50" t="s">
        <v>27</v>
      </c>
      <c r="B9" s="51"/>
      <c r="C9" s="51"/>
      <c r="D9" s="51"/>
      <c r="E9" s="65"/>
      <c r="F9" s="65"/>
      <c r="G9" s="65"/>
      <c r="H9" s="65"/>
      <c r="I9" s="66"/>
      <c r="J9" s="2">
        <v>0</v>
      </c>
      <c r="K9" s="13">
        <v>-1</v>
      </c>
    </row>
    <row r="10" spans="1:11" x14ac:dyDescent="0.25">
      <c r="A10" s="67" t="s">
        <v>6</v>
      </c>
      <c r="B10" s="68"/>
      <c r="C10" s="68"/>
      <c r="D10" s="68"/>
      <c r="E10" s="65"/>
      <c r="F10" s="65"/>
      <c r="G10" s="65"/>
      <c r="H10" s="65"/>
      <c r="I10" s="66"/>
      <c r="J10" s="1">
        <v>0</v>
      </c>
    </row>
    <row r="11" spans="1:11" x14ac:dyDescent="0.25">
      <c r="A11" s="50" t="s">
        <v>4</v>
      </c>
      <c r="B11" s="51"/>
      <c r="C11" s="51"/>
      <c r="D11" s="51"/>
      <c r="E11" s="29"/>
      <c r="F11" s="14"/>
      <c r="G11" s="40" t="s">
        <v>11</v>
      </c>
      <c r="H11" s="73"/>
      <c r="I11" s="74"/>
      <c r="J11" s="1">
        <v>0</v>
      </c>
      <c r="K11" s="13" t="s">
        <v>30</v>
      </c>
    </row>
    <row r="12" spans="1:11" x14ac:dyDescent="0.25">
      <c r="A12" s="50" t="s">
        <v>3</v>
      </c>
      <c r="B12" s="51"/>
      <c r="C12" s="51"/>
      <c r="D12" s="51"/>
      <c r="E12" s="22"/>
      <c r="F12" s="15"/>
      <c r="G12" s="3" t="s">
        <v>12</v>
      </c>
      <c r="H12" s="73"/>
      <c r="I12" s="74"/>
      <c r="J12" s="2">
        <v>0</v>
      </c>
      <c r="K12" s="13" t="s">
        <v>31</v>
      </c>
    </row>
    <row r="13" spans="1:11" x14ac:dyDescent="0.25">
      <c r="A13" s="50" t="s">
        <v>52</v>
      </c>
      <c r="B13" s="51"/>
      <c r="C13" s="51"/>
      <c r="D13" s="51"/>
      <c r="E13" s="7">
        <v>0</v>
      </c>
      <c r="F13" s="6"/>
      <c r="G13" s="3" t="s">
        <v>14</v>
      </c>
      <c r="H13" s="73"/>
      <c r="I13" s="74"/>
      <c r="J13" s="2">
        <v>0</v>
      </c>
    </row>
    <row r="14" spans="1:11" x14ac:dyDescent="0.25">
      <c r="A14" s="50" t="s">
        <v>67</v>
      </c>
      <c r="B14" s="51"/>
      <c r="C14" s="51"/>
      <c r="D14" s="51"/>
      <c r="E14" s="31">
        <v>0</v>
      </c>
      <c r="F14" s="6"/>
      <c r="G14" s="3" t="s">
        <v>15</v>
      </c>
      <c r="H14" s="73"/>
      <c r="I14" s="74"/>
      <c r="J14" s="2">
        <v>0</v>
      </c>
    </row>
    <row r="15" spans="1:11" x14ac:dyDescent="0.25">
      <c r="A15" s="50" t="s">
        <v>68</v>
      </c>
      <c r="B15" s="100"/>
      <c r="C15" s="100"/>
      <c r="D15" s="39"/>
      <c r="E15" s="31">
        <v>0</v>
      </c>
      <c r="F15" s="6"/>
      <c r="G15" s="3" t="s">
        <v>16</v>
      </c>
      <c r="H15" s="73"/>
      <c r="I15" s="74"/>
      <c r="J15" s="2"/>
    </row>
    <row r="16" spans="1:11" x14ac:dyDescent="0.25">
      <c r="A16" s="50" t="s">
        <v>53</v>
      </c>
      <c r="B16" s="51"/>
      <c r="C16" s="51"/>
      <c r="D16" s="51"/>
      <c r="E16" s="7">
        <v>0</v>
      </c>
      <c r="F16" s="6"/>
      <c r="G16" s="3" t="s">
        <v>55</v>
      </c>
      <c r="H16" s="73"/>
      <c r="I16" s="74"/>
      <c r="J16" s="2">
        <v>0</v>
      </c>
    </row>
    <row r="17" spans="1:11" x14ac:dyDescent="0.25">
      <c r="A17" s="60" t="s">
        <v>54</v>
      </c>
      <c r="B17" s="61"/>
      <c r="C17" s="61"/>
      <c r="D17" s="61"/>
      <c r="E17" s="23">
        <v>0</v>
      </c>
      <c r="F17" s="10"/>
      <c r="G17" s="5" t="s">
        <v>70</v>
      </c>
      <c r="H17" s="75"/>
      <c r="I17" s="76"/>
      <c r="J17" s="2">
        <v>0</v>
      </c>
    </row>
    <row r="18" spans="1:11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4"/>
    </row>
    <row r="19" spans="1:11" x14ac:dyDescent="0.25">
      <c r="A19" s="54" t="s">
        <v>8</v>
      </c>
      <c r="B19" s="54"/>
      <c r="C19" s="54"/>
      <c r="D19" s="54"/>
      <c r="E19" s="54"/>
      <c r="F19" s="54"/>
      <c r="G19" s="54"/>
      <c r="H19" s="54"/>
      <c r="I19" s="54"/>
      <c r="J19" s="4"/>
      <c r="K19" s="13" t="s">
        <v>35</v>
      </c>
    </row>
    <row r="20" spans="1:11" x14ac:dyDescent="0.25">
      <c r="A20" s="55"/>
      <c r="B20" s="55"/>
      <c r="C20" s="55"/>
      <c r="D20" s="55"/>
      <c r="E20" s="55"/>
      <c r="F20" s="55"/>
      <c r="G20" s="55"/>
      <c r="H20" s="55"/>
      <c r="I20" s="55"/>
      <c r="J20" s="4"/>
      <c r="K20" s="13" t="s">
        <v>36</v>
      </c>
    </row>
    <row r="21" spans="1:11" x14ac:dyDescent="0.25">
      <c r="A21" s="90" t="s">
        <v>9</v>
      </c>
      <c r="B21" s="91"/>
      <c r="C21" s="91"/>
      <c r="D21" s="91"/>
      <c r="E21" s="17">
        <v>7.4999999999999997E-3</v>
      </c>
      <c r="F21" s="16" t="s">
        <v>13</v>
      </c>
      <c r="G21" s="18" t="s">
        <v>14</v>
      </c>
      <c r="H21" s="62">
        <f>ROUND(E21*$E$13,2)</f>
        <v>0</v>
      </c>
      <c r="I21" s="63"/>
      <c r="J21" s="2">
        <v>0</v>
      </c>
      <c r="K21" s="13" t="s">
        <v>37</v>
      </c>
    </row>
    <row r="22" spans="1:11" x14ac:dyDescent="0.25">
      <c r="A22" s="52" t="s">
        <v>10</v>
      </c>
      <c r="B22" s="53"/>
      <c r="C22" s="53"/>
      <c r="D22" s="53"/>
      <c r="E22" s="19">
        <v>2.5000000000000001E-2</v>
      </c>
      <c r="F22" s="20" t="s">
        <v>13</v>
      </c>
      <c r="G22" s="21" t="s">
        <v>14</v>
      </c>
      <c r="H22" s="62">
        <f>ROUND(E22*$E$13,2)</f>
        <v>0</v>
      </c>
      <c r="I22" s="63"/>
      <c r="J22" s="2">
        <v>0</v>
      </c>
      <c r="K22" s="13" t="s">
        <v>34</v>
      </c>
    </row>
    <row r="23" spans="1:11" x14ac:dyDescent="0.25">
      <c r="A23" s="90" t="s">
        <v>80</v>
      </c>
      <c r="B23" s="91"/>
      <c r="C23" s="91"/>
      <c r="D23" s="91"/>
      <c r="E23" s="17">
        <v>7.4999999999999997E-3</v>
      </c>
      <c r="F23" s="43" t="s">
        <v>13</v>
      </c>
      <c r="G23" s="38" t="s">
        <v>16</v>
      </c>
      <c r="H23" s="101">
        <f>ROUND(E23*$E$15,2)</f>
        <v>0</v>
      </c>
      <c r="I23" s="102"/>
      <c r="J23" s="2"/>
    </row>
    <row r="24" spans="1:11" x14ac:dyDescent="0.25">
      <c r="A24" s="52" t="s">
        <v>81</v>
      </c>
      <c r="B24" s="53"/>
      <c r="C24" s="53"/>
      <c r="D24" s="53"/>
      <c r="E24" s="19">
        <v>2.5000000000000001E-2</v>
      </c>
      <c r="F24" s="20" t="s">
        <v>13</v>
      </c>
      <c r="G24" s="38" t="s">
        <v>16</v>
      </c>
      <c r="H24" s="101">
        <f>ROUND(E24*$E$15,2)</f>
        <v>0</v>
      </c>
      <c r="I24" s="102"/>
      <c r="J24" s="2"/>
    </row>
    <row r="25" spans="1:11" x14ac:dyDescent="0.25">
      <c r="A25" s="90" t="s">
        <v>17</v>
      </c>
      <c r="B25" s="91"/>
      <c r="C25" s="91"/>
      <c r="D25" s="91"/>
      <c r="E25" s="17">
        <v>7.4999999999999997E-3</v>
      </c>
      <c r="F25" s="36" t="s">
        <v>13</v>
      </c>
      <c r="G25" s="18" t="s">
        <v>71</v>
      </c>
      <c r="H25" s="62">
        <f>ROUND(E25*($E$16+$E$17),2)</f>
        <v>0</v>
      </c>
      <c r="I25" s="63"/>
      <c r="J25" s="2">
        <v>0</v>
      </c>
      <c r="K25" s="13" t="s">
        <v>38</v>
      </c>
    </row>
    <row r="26" spans="1:11" x14ac:dyDescent="0.25">
      <c r="A26" s="52" t="s">
        <v>18</v>
      </c>
      <c r="B26" s="53"/>
      <c r="C26" s="53"/>
      <c r="D26" s="53"/>
      <c r="E26" s="19">
        <v>2.5000000000000001E-2</v>
      </c>
      <c r="F26" s="20" t="s">
        <v>13</v>
      </c>
      <c r="G26" s="21" t="s">
        <v>71</v>
      </c>
      <c r="H26" s="62">
        <f>ROUND(E26*($E$16+$E$17),2)</f>
        <v>0</v>
      </c>
      <c r="I26" s="63"/>
      <c r="J26" s="2">
        <v>0</v>
      </c>
      <c r="K26" s="13" t="s">
        <v>39</v>
      </c>
    </row>
    <row r="27" spans="1:11" x14ac:dyDescent="0.25">
      <c r="A27" s="90" t="s">
        <v>73</v>
      </c>
      <c r="B27" s="91"/>
      <c r="C27" s="91"/>
      <c r="D27" s="91"/>
      <c r="E27" s="108"/>
      <c r="F27" s="109"/>
      <c r="G27" s="110"/>
      <c r="H27" s="92">
        <v>0</v>
      </c>
      <c r="I27" s="93"/>
      <c r="J27" s="2">
        <v>0</v>
      </c>
      <c r="K27" s="13" t="s">
        <v>40</v>
      </c>
    </row>
    <row r="28" spans="1:11" x14ac:dyDescent="0.25">
      <c r="A28" s="46" t="s">
        <v>74</v>
      </c>
      <c r="B28" s="88"/>
      <c r="C28" s="88"/>
      <c r="D28" s="88"/>
      <c r="E28" s="111"/>
      <c r="F28" s="112"/>
      <c r="G28" s="113"/>
      <c r="H28" s="114">
        <v>0</v>
      </c>
      <c r="I28" s="115"/>
      <c r="J28" s="2">
        <v>0</v>
      </c>
      <c r="K28" s="13" t="s">
        <v>41</v>
      </c>
    </row>
    <row r="29" spans="1:11" x14ac:dyDescent="0.25">
      <c r="A29" s="46" t="s">
        <v>75</v>
      </c>
      <c r="B29" s="88"/>
      <c r="C29" s="88"/>
      <c r="D29" s="88"/>
      <c r="E29" s="88"/>
      <c r="F29" s="88"/>
      <c r="G29" s="88"/>
      <c r="H29" s="116">
        <v>0</v>
      </c>
      <c r="I29" s="117"/>
      <c r="J29" s="2">
        <v>0</v>
      </c>
      <c r="K29" s="13" t="s">
        <v>42</v>
      </c>
    </row>
    <row r="30" spans="1:11" x14ac:dyDescent="0.25">
      <c r="A30" s="46" t="s">
        <v>76</v>
      </c>
      <c r="B30" s="88"/>
      <c r="C30" s="88"/>
      <c r="D30" s="88"/>
      <c r="E30" s="88"/>
      <c r="F30" s="88"/>
      <c r="G30" s="88"/>
      <c r="H30" s="98">
        <v>0</v>
      </c>
      <c r="I30" s="99"/>
      <c r="J30" s="2">
        <v>0</v>
      </c>
      <c r="K30" s="13" t="s">
        <v>43</v>
      </c>
    </row>
    <row r="31" spans="1:11" x14ac:dyDescent="0.25">
      <c r="A31" s="118" t="s">
        <v>77</v>
      </c>
      <c r="B31" s="119"/>
      <c r="C31" s="119"/>
      <c r="D31" s="119"/>
      <c r="E31" s="119"/>
      <c r="F31" s="119"/>
      <c r="G31" s="119"/>
      <c r="H31" s="116">
        <v>0</v>
      </c>
      <c r="I31" s="117"/>
      <c r="J31" s="2">
        <v>0</v>
      </c>
    </row>
    <row r="32" spans="1:11" x14ac:dyDescent="0.25">
      <c r="A32" s="52" t="s">
        <v>78</v>
      </c>
      <c r="B32" s="53"/>
      <c r="C32" s="53"/>
      <c r="D32" s="53"/>
      <c r="E32" s="53"/>
      <c r="F32" s="53"/>
      <c r="G32" s="53"/>
      <c r="H32" s="62">
        <f>ROUND(H27+H28-H30,2)</f>
        <v>0</v>
      </c>
      <c r="I32" s="63"/>
      <c r="J32" s="2">
        <v>0</v>
      </c>
      <c r="K32" s="13" t="s">
        <v>44</v>
      </c>
    </row>
    <row r="33" spans="1:11" x14ac:dyDescent="0.25">
      <c r="A33" s="41" t="s">
        <v>69</v>
      </c>
      <c r="B33" s="42"/>
      <c r="C33" s="42"/>
      <c r="D33" s="42"/>
      <c r="E33" s="103" t="s">
        <v>72</v>
      </c>
      <c r="F33" s="104"/>
      <c r="G33" s="105"/>
      <c r="H33" s="106">
        <v>0</v>
      </c>
      <c r="I33" s="107"/>
      <c r="J33" s="2"/>
    </row>
    <row r="34" spans="1:11" ht="15.75" thickBot="1" x14ac:dyDescent="0.3">
      <c r="A34" s="88"/>
      <c r="B34" s="88"/>
      <c r="C34" s="88"/>
      <c r="D34" s="88"/>
      <c r="E34" s="88"/>
      <c r="F34" s="88"/>
      <c r="G34" s="88"/>
      <c r="H34" s="88"/>
      <c r="I34" s="88"/>
      <c r="J34" s="2"/>
      <c r="K34" s="13" t="s">
        <v>45</v>
      </c>
    </row>
    <row r="35" spans="1:11" ht="16.5" thickBot="1" x14ac:dyDescent="0.3">
      <c r="A35" s="24" t="s">
        <v>20</v>
      </c>
      <c r="B35" s="25"/>
      <c r="C35" s="25"/>
      <c r="D35" s="25"/>
      <c r="E35" s="25"/>
      <c r="F35" s="25"/>
      <c r="G35" s="25"/>
      <c r="H35" s="86">
        <f>ROUND(H21+H22+H23+H24+H25+H26+H29+H30+H32+H33,2)</f>
        <v>0</v>
      </c>
      <c r="I35" s="87"/>
      <c r="J35" s="2">
        <v>0</v>
      </c>
      <c r="K35" s="13" t="s">
        <v>46</v>
      </c>
    </row>
    <row r="36" spans="1:1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4"/>
      <c r="K36" s="13" t="s">
        <v>47</v>
      </c>
    </row>
    <row r="37" spans="1:11" x14ac:dyDescent="0.25">
      <c r="A37" s="54" t="s">
        <v>19</v>
      </c>
      <c r="B37" s="54"/>
      <c r="C37" s="54"/>
      <c r="D37" s="54"/>
      <c r="E37" s="54"/>
      <c r="F37" s="54"/>
      <c r="G37" s="54"/>
      <c r="H37" s="54"/>
      <c r="I37" s="54"/>
      <c r="J37" s="4"/>
      <c r="K37" s="13" t="s">
        <v>48</v>
      </c>
    </row>
    <row r="38" spans="1:1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4"/>
      <c r="K38" s="13" t="s">
        <v>49</v>
      </c>
    </row>
    <row r="39" spans="1:11" x14ac:dyDescent="0.25">
      <c r="A39" s="90" t="s">
        <v>63</v>
      </c>
      <c r="B39" s="91"/>
      <c r="C39" s="91"/>
      <c r="D39" s="91"/>
      <c r="E39" s="34">
        <v>0.05</v>
      </c>
      <c r="F39" s="16" t="s">
        <v>13</v>
      </c>
      <c r="G39" s="18" t="s">
        <v>14</v>
      </c>
      <c r="H39" s="92">
        <f>ROUND(E39*$E$13,2)</f>
        <v>0</v>
      </c>
      <c r="I39" s="93"/>
      <c r="J39" s="2">
        <v>0</v>
      </c>
    </row>
    <row r="40" spans="1:11" x14ac:dyDescent="0.25">
      <c r="A40" s="46" t="s">
        <v>64</v>
      </c>
      <c r="B40" s="47"/>
      <c r="C40" s="47"/>
      <c r="D40" s="47"/>
      <c r="E40" s="35">
        <v>1</v>
      </c>
      <c r="F40" s="36" t="s">
        <v>13</v>
      </c>
      <c r="G40" s="37" t="s">
        <v>15</v>
      </c>
      <c r="H40" s="48">
        <f>ROUND(E40*$E$14,2)</f>
        <v>0</v>
      </c>
      <c r="I40" s="49"/>
      <c r="J40" s="2">
        <v>0</v>
      </c>
      <c r="K40" s="13" t="s">
        <v>56</v>
      </c>
    </row>
    <row r="41" spans="1:11" x14ac:dyDescent="0.25">
      <c r="A41" s="120" t="s">
        <v>79</v>
      </c>
      <c r="B41" s="121"/>
      <c r="C41" s="44"/>
      <c r="D41" s="44"/>
      <c r="E41" s="35">
        <v>0.05</v>
      </c>
      <c r="F41" s="36" t="s">
        <v>13</v>
      </c>
      <c r="G41" s="38" t="s">
        <v>16</v>
      </c>
      <c r="H41" s="48">
        <f>ROUND(E41*$E$15,2)</f>
        <v>0</v>
      </c>
      <c r="I41" s="49"/>
      <c r="J41" s="2"/>
    </row>
    <row r="42" spans="1:11" x14ac:dyDescent="0.25">
      <c r="A42" s="46" t="s">
        <v>22</v>
      </c>
      <c r="B42" s="47"/>
      <c r="C42" s="47"/>
      <c r="D42" s="47"/>
      <c r="E42" s="35">
        <v>0.35</v>
      </c>
      <c r="F42" s="36" t="s">
        <v>13</v>
      </c>
      <c r="G42" s="38" t="s">
        <v>55</v>
      </c>
      <c r="H42" s="48">
        <f>ROUND(E42*$E$16,2)</f>
        <v>0</v>
      </c>
      <c r="I42" s="49"/>
      <c r="J42" s="2">
        <v>0</v>
      </c>
      <c r="K42" s="13" t="s">
        <v>57</v>
      </c>
    </row>
    <row r="43" spans="1:11" x14ac:dyDescent="0.25">
      <c r="A43" s="46" t="s">
        <v>65</v>
      </c>
      <c r="B43" s="47"/>
      <c r="C43" s="47"/>
      <c r="D43" s="47"/>
      <c r="E43" s="35">
        <v>1</v>
      </c>
      <c r="F43" s="36" t="s">
        <v>13</v>
      </c>
      <c r="G43" s="37" t="s">
        <v>55</v>
      </c>
      <c r="H43" s="48">
        <f>ROUND(E43*$E$16,2)</f>
        <v>0</v>
      </c>
      <c r="I43" s="49"/>
      <c r="J43" s="2">
        <v>0</v>
      </c>
      <c r="K43" s="13" t="s">
        <v>60</v>
      </c>
    </row>
    <row r="44" spans="1:11" x14ac:dyDescent="0.25">
      <c r="A44" s="46" t="s">
        <v>23</v>
      </c>
      <c r="B44" s="47"/>
      <c r="C44" s="47"/>
      <c r="D44" s="47"/>
      <c r="E44" s="35">
        <v>0.35</v>
      </c>
      <c r="F44" s="36" t="s">
        <v>13</v>
      </c>
      <c r="G44" s="38" t="s">
        <v>70</v>
      </c>
      <c r="H44" s="48">
        <f>ROUND(E44*$E$17,2)</f>
        <v>0</v>
      </c>
      <c r="I44" s="49"/>
      <c r="J44" s="2">
        <v>0</v>
      </c>
    </row>
    <row r="45" spans="1:11" x14ac:dyDescent="0.25">
      <c r="A45" s="52" t="s">
        <v>66</v>
      </c>
      <c r="B45" s="53"/>
      <c r="C45" s="53"/>
      <c r="D45" s="53"/>
      <c r="E45" s="27">
        <v>1</v>
      </c>
      <c r="F45" s="20" t="s">
        <v>13</v>
      </c>
      <c r="G45" s="28" t="s">
        <v>70</v>
      </c>
      <c r="H45" s="62">
        <f>ROUND(E45*$E$17,2)</f>
        <v>0</v>
      </c>
      <c r="I45" s="63"/>
      <c r="J45" s="2">
        <v>0</v>
      </c>
    </row>
    <row r="46" spans="1:11" ht="15.75" thickBot="1" x14ac:dyDescent="0.3">
      <c r="A46" s="88"/>
      <c r="B46" s="88"/>
      <c r="C46" s="88"/>
      <c r="D46" s="88"/>
      <c r="E46" s="88"/>
      <c r="F46" s="88"/>
      <c r="G46" s="88"/>
      <c r="H46" s="88"/>
      <c r="I46" s="88"/>
      <c r="J46" s="2"/>
      <c r="K46" s="13" t="s">
        <v>50</v>
      </c>
    </row>
    <row r="47" spans="1:11" ht="16.5" thickBot="1" x14ac:dyDescent="0.3">
      <c r="A47" s="24" t="s">
        <v>24</v>
      </c>
      <c r="B47" s="26"/>
      <c r="C47" s="25"/>
      <c r="D47" s="25"/>
      <c r="E47" s="25"/>
      <c r="F47" s="25"/>
      <c r="G47" s="25"/>
      <c r="H47" s="86">
        <f>ROUND(SUM(H39:I45),2)</f>
        <v>0</v>
      </c>
      <c r="I47" s="87"/>
      <c r="J47" s="2">
        <v>0</v>
      </c>
      <c r="K47" s="13" t="s">
        <v>51</v>
      </c>
    </row>
    <row r="48" spans="1:11" ht="15.75" thickBot="1" x14ac:dyDescent="0.3">
      <c r="A48" s="64"/>
      <c r="B48" s="64"/>
      <c r="C48" s="64"/>
      <c r="D48" s="64"/>
      <c r="E48" s="64"/>
      <c r="F48" s="64"/>
      <c r="G48" s="64"/>
      <c r="H48" s="64"/>
      <c r="I48" s="64"/>
      <c r="J48" s="4"/>
      <c r="K48" s="13" t="s">
        <v>59</v>
      </c>
    </row>
    <row r="49" spans="1:11" x14ac:dyDescent="0.25">
      <c r="A49" s="80" t="s">
        <v>5</v>
      </c>
      <c r="B49" s="81"/>
      <c r="C49" s="81"/>
      <c r="D49" s="81"/>
      <c r="E49" s="81"/>
      <c r="F49" s="81"/>
      <c r="G49" s="81"/>
      <c r="H49" s="96"/>
      <c r="I49" s="97"/>
      <c r="J49" s="8"/>
      <c r="K49" s="13" t="s">
        <v>58</v>
      </c>
    </row>
    <row r="50" spans="1:11" x14ac:dyDescent="0.25">
      <c r="A50" s="84" t="s">
        <v>33</v>
      </c>
      <c r="B50" s="85"/>
      <c r="C50" s="85"/>
      <c r="D50" s="85"/>
      <c r="E50" s="85"/>
      <c r="F50" s="85"/>
      <c r="G50" s="85"/>
      <c r="H50" s="94"/>
      <c r="I50" s="95"/>
      <c r="J50" s="2">
        <f>IF(SUM(J7:J45)=COUNT(J7:J45),1,-1)</f>
        <v>-1</v>
      </c>
    </row>
    <row r="51" spans="1:11" ht="15.75" thickBot="1" x14ac:dyDescent="0.3">
      <c r="A51" s="82" t="s">
        <v>26</v>
      </c>
      <c r="B51" s="83"/>
      <c r="C51" s="83"/>
      <c r="D51" s="83"/>
      <c r="E51" s="83"/>
      <c r="F51" s="83"/>
      <c r="G51" s="83"/>
      <c r="H51" s="78" t="str">
        <f ca="1">IF(H50="YES",TODAY(),"")</f>
        <v/>
      </c>
      <c r="I51" s="79"/>
      <c r="J51" s="9"/>
    </row>
    <row r="52" spans="1:11" x14ac:dyDescent="0.25">
      <c r="E52" s="12"/>
      <c r="F52" s="12"/>
      <c r="G52" s="12"/>
      <c r="H52" s="12"/>
      <c r="I52" s="12"/>
    </row>
    <row r="53" spans="1:11" x14ac:dyDescent="0.25">
      <c r="E53" s="12"/>
      <c r="F53" s="12"/>
      <c r="G53" s="12"/>
      <c r="H53" s="12"/>
      <c r="I53" s="12"/>
    </row>
    <row r="54" spans="1:11" x14ac:dyDescent="0.25">
      <c r="E54" s="12"/>
      <c r="F54" s="12"/>
      <c r="G54" s="12"/>
      <c r="H54" s="12"/>
      <c r="I54" s="12"/>
    </row>
  </sheetData>
  <sortState xmlns:xlrd2="http://schemas.microsoft.com/office/spreadsheetml/2017/richdata2" ref="K11:K16">
    <sortCondition ref="K11:K16"/>
  </sortState>
  <mergeCells count="76">
    <mergeCell ref="H47:I47"/>
    <mergeCell ref="A48:I48"/>
    <mergeCell ref="H28:I28"/>
    <mergeCell ref="A15:C15"/>
    <mergeCell ref="A23:D23"/>
    <mergeCell ref="A24:D24"/>
    <mergeCell ref="A40:D40"/>
    <mergeCell ref="A29:G29"/>
    <mergeCell ref="A21:D21"/>
    <mergeCell ref="A22:D22"/>
    <mergeCell ref="H40:I40"/>
    <mergeCell ref="H23:I23"/>
    <mergeCell ref="H24:I24"/>
    <mergeCell ref="H41:I41"/>
    <mergeCell ref="H42:I42"/>
    <mergeCell ref="H26:I26"/>
    <mergeCell ref="H30:I30"/>
    <mergeCell ref="H27:I27"/>
    <mergeCell ref="A46:I46"/>
    <mergeCell ref="E33:G33"/>
    <mergeCell ref="H33:I33"/>
    <mergeCell ref="H29:I29"/>
    <mergeCell ref="A28:D28"/>
    <mergeCell ref="A30:G30"/>
    <mergeCell ref="H31:I31"/>
    <mergeCell ref="A32:G32"/>
    <mergeCell ref="A25:D25"/>
    <mergeCell ref="A26:D26"/>
    <mergeCell ref="A27:D27"/>
    <mergeCell ref="H25:I25"/>
    <mergeCell ref="H51:I51"/>
    <mergeCell ref="A49:G49"/>
    <mergeCell ref="A51:G51"/>
    <mergeCell ref="A50:G50"/>
    <mergeCell ref="H32:I32"/>
    <mergeCell ref="A36:I36"/>
    <mergeCell ref="H35:I35"/>
    <mergeCell ref="A34:I34"/>
    <mergeCell ref="A45:D45"/>
    <mergeCell ref="H45:I45"/>
    <mergeCell ref="A38:I38"/>
    <mergeCell ref="A39:D39"/>
    <mergeCell ref="H39:I39"/>
    <mergeCell ref="H50:I50"/>
    <mergeCell ref="H49:I49"/>
    <mergeCell ref="A42:D42"/>
    <mergeCell ref="J5:J6"/>
    <mergeCell ref="A17:D17"/>
    <mergeCell ref="H22:I22"/>
    <mergeCell ref="A18:I18"/>
    <mergeCell ref="H21:I21"/>
    <mergeCell ref="E10:I10"/>
    <mergeCell ref="A10:D10"/>
    <mergeCell ref="E9:I9"/>
    <mergeCell ref="A7:D7"/>
    <mergeCell ref="A9:D9"/>
    <mergeCell ref="E7:I7"/>
    <mergeCell ref="H11:I17"/>
    <mergeCell ref="A5:I5"/>
    <mergeCell ref="A8:D8"/>
    <mergeCell ref="E8:I8"/>
    <mergeCell ref="A14:D14"/>
    <mergeCell ref="A1:J1"/>
    <mergeCell ref="A44:D44"/>
    <mergeCell ref="H44:I44"/>
    <mergeCell ref="A43:D43"/>
    <mergeCell ref="H43:I43"/>
    <mergeCell ref="A11:D11"/>
    <mergeCell ref="A12:D12"/>
    <mergeCell ref="A13:D13"/>
    <mergeCell ref="A16:D16"/>
    <mergeCell ref="A19:I19"/>
    <mergeCell ref="A20:I20"/>
    <mergeCell ref="A37:I37"/>
    <mergeCell ref="A3:J3"/>
    <mergeCell ref="A4:J4"/>
  </mergeCells>
  <conditionalFormatting sqref="J11:J12">
    <cfRule type="iconSet" priority="26">
      <iconSet iconSet="3Symbols" showValue="0">
        <cfvo type="percent" val="0"/>
        <cfvo type="num" val="0"/>
        <cfvo type="num" val="1"/>
      </iconSet>
    </cfRule>
  </conditionalFormatting>
  <conditionalFormatting sqref="J13:J17">
    <cfRule type="iconSet" priority="27">
      <iconSet iconSet="3Symbols" showValue="0">
        <cfvo type="percent" val="0"/>
        <cfvo type="num" val="0"/>
        <cfvo type="num" val="1"/>
      </iconSet>
    </cfRule>
  </conditionalFormatting>
  <conditionalFormatting sqref="J34">
    <cfRule type="iconSet" priority="20">
      <iconSet iconSet="3Symbols" showValue="0">
        <cfvo type="percent" val="0"/>
        <cfvo type="num" val="0"/>
        <cfvo type="num" val="1"/>
      </iconSet>
    </cfRule>
  </conditionalFormatting>
  <conditionalFormatting sqref="J46">
    <cfRule type="iconSet" priority="14">
      <iconSet iconSet="3Symbols" showValue="0">
        <cfvo type="percent" val="0"/>
        <cfvo type="num" val="0"/>
        <cfvo type="num" val="1"/>
      </iconSet>
    </cfRule>
  </conditionalFormatting>
  <conditionalFormatting sqref="J10">
    <cfRule type="iconSet" priority="13">
      <iconSet iconSet="3Symbols" showValue="0">
        <cfvo type="percent" val="0"/>
        <cfvo type="num" val="0"/>
        <cfvo type="num" val="1"/>
      </iconSet>
    </cfRule>
  </conditionalFormatting>
  <conditionalFormatting sqref="J21:J30 J32:J33">
    <cfRule type="iconSet" priority="11">
      <iconSet iconSet="3Symbols" showValue="0">
        <cfvo type="percent" val="0"/>
        <cfvo type="num" val="0"/>
        <cfvo type="num" val="1"/>
      </iconSet>
    </cfRule>
  </conditionalFormatting>
  <conditionalFormatting sqref="J50">
    <cfRule type="colorScale" priority="7">
      <colorScale>
        <cfvo type="num" val="-1"/>
        <cfvo type="num" val="1"/>
        <color rgb="FFC00000"/>
        <color rgb="FF00B050"/>
      </colorScale>
    </cfRule>
    <cfRule type="iconSet" priority="9">
      <iconSet iconSet="3Symbols" showValue="0">
        <cfvo type="percent" val="0"/>
        <cfvo type="num" val="0"/>
        <cfvo type="num" val="1"/>
      </iconSet>
    </cfRule>
  </conditionalFormatting>
  <conditionalFormatting sqref="J7">
    <cfRule type="iconSet" priority="6">
      <iconSet iconSet="3Symbols" showValue="0">
        <cfvo type="percent" val="0"/>
        <cfvo type="num" val="0"/>
        <cfvo type="num" val="1"/>
      </iconSet>
    </cfRule>
  </conditionalFormatting>
  <conditionalFormatting sqref="J8">
    <cfRule type="iconSet" priority="5">
      <iconSet iconSet="3Symbols" showValue="0">
        <cfvo type="percent" val="0"/>
        <cfvo type="num" val="0"/>
        <cfvo type="num" val="1"/>
      </iconSet>
    </cfRule>
  </conditionalFormatting>
  <conditionalFormatting sqref="J9">
    <cfRule type="iconSet" priority="4">
      <iconSet iconSet="3Symbols" showValue="0">
        <cfvo type="percent" val="0"/>
        <cfvo type="num" val="0"/>
        <cfvo type="num" val="1"/>
      </iconSet>
    </cfRule>
  </conditionalFormatting>
  <conditionalFormatting sqref="J35">
    <cfRule type="iconSet" priority="3">
      <iconSet iconSet="3Symbols" showValue="0">
        <cfvo type="percent" val="0"/>
        <cfvo type="num" val="0"/>
        <cfvo type="num" val="1"/>
      </iconSet>
    </cfRule>
  </conditionalFormatting>
  <conditionalFormatting sqref="J47">
    <cfRule type="iconSet" priority="2">
      <iconSet iconSet="3Symbols" showValue="0">
        <cfvo type="percent" val="0"/>
        <cfvo type="num" val="0"/>
        <cfvo type="num" val="1"/>
      </iconSet>
    </cfRule>
  </conditionalFormatting>
  <conditionalFormatting sqref="J31">
    <cfRule type="iconSet" priority="1">
      <iconSet iconSet="3Symbols" showValue="0">
        <cfvo type="percent" val="0"/>
        <cfvo type="num" val="0"/>
        <cfvo type="num" val="1"/>
      </iconSet>
    </cfRule>
  </conditionalFormatting>
  <conditionalFormatting sqref="J39:J45">
    <cfRule type="iconSet" priority="31">
      <iconSet iconSet="3Symbols" showValue="0">
        <cfvo type="percent" val="0"/>
        <cfvo type="num" val="0"/>
        <cfvo type="num" val="1"/>
      </iconSet>
    </cfRule>
  </conditionalFormatting>
  <dataValidations count="11">
    <dataValidation type="list" allowBlank="1" showInputMessage="1" showErrorMessage="1" promptTitle="Check Result" prompt="1 = OK_x000a_0 = Unchecked_x000a_-1 = Not OK" sqref="J47 J7:J17 J35 J21:J33 J39:J45" xr:uid="{12EEE098-9700-47EA-B14E-498D5BFFC732}">
      <formula1>$K$7:$K$9</formula1>
    </dataValidation>
    <dataValidation type="list" operator="greaterThan" allowBlank="1" showErrorMessage="1" errorTitle="Error - Number of Lots" error="Must be a whole number" sqref="E33" xr:uid="{80AE044D-8EEB-4B97-9C80-E7537F051BE8}">
      <formula1>"N/A, Current Rate"</formula1>
    </dataValidation>
    <dataValidation type="decimal" operator="greaterThan" allowBlank="1" showErrorMessage="1" errorTitle="Error - Developable Area" error="Must be a decimal number" sqref="E11:E12" xr:uid="{73E817B8-5F25-42BE-9E42-EDF9DA8F98FB}">
      <formula1>0</formula1>
    </dataValidation>
    <dataValidation type="list" allowBlank="1" showInputMessage="1" showErrorMessage="1" errorTitle="Development Levy" error="Select A or B" promptTitle="Development Levies" prompt="Select A for 'per hectare' or B for 'per lot'" sqref="G27:G28" xr:uid="{D37D91F8-AEAA-454B-9C46-2AEE3B5D4A4B}">
      <formula1>$G$11:$G$12</formula1>
    </dataValidation>
    <dataValidation type="decimal" operator="greaterThanOrEqual" allowBlank="1" showInputMessage="1" promptTitle="Development Levy Rate" prompt="Refer to current rates" sqref="E27:E28" xr:uid="{8DF87DB3-F6E5-49C5-A17E-B499C7109892}">
      <formula1>0</formula1>
    </dataValidation>
    <dataValidation type="list" showErrorMessage="1" sqref="H50:I50" xr:uid="{54A540A2-FA08-467B-A269-8E72809C1AB5}">
      <formula1>$K$2:$K$3</formula1>
    </dataValidation>
    <dataValidation type="decimal" operator="greaterThanOrEqual" allowBlank="1" showInputMessage="1" showErrorMessage="1" errorTitle="Public Open Space Value" error="Must be a decimal number" promptTitle="Public Open Space Contribution" prompt="Enter contribution amount for this stage. Leave blank if no POS contribution payable on this stage." sqref="H33" xr:uid="{5EFDB3D9-7BB4-4ACC-AFBA-C3AD2B1B5783}">
      <formula1>0</formula1>
    </dataValidation>
    <dataValidation type="decimal" operator="greaterThanOrEqual" allowBlank="1" showErrorMessage="1" errorTitle="Error - Value of Works" error="Must be a dollar amount (decimal number)" promptTitle="Cost of Civil Works" sqref="E13:F17" xr:uid="{201ADA7B-B540-41E1-93FE-A4206AF17F69}">
      <formula1>0</formula1>
    </dataValidation>
    <dataValidation allowBlank="1" showInputMessage="1" promptTitle="Subdivision Application No." prompt="Please refer to SPEAR" sqref="E8:I8" xr:uid="{6C4FFE50-9DE8-46D3-98E5-BBDC70BE4080}"/>
    <dataValidation type="list" allowBlank="1" showInputMessage="1" showErrorMessage="1" sqref="E10:I10" xr:uid="{767C7861-BF27-42F3-85D0-7B8D09AE778C}">
      <formula1>$K$19:$K$38</formula1>
    </dataValidation>
    <dataValidation type="list" allowBlank="1" showInputMessage="1" showErrorMessage="1" sqref="H49:I49" xr:uid="{D1C72820-27C4-4121-9268-A39B46C67E76}">
      <formula1>$K$11:$K$12</formula1>
    </dataValidation>
  </dataValidations>
  <hyperlinks>
    <hyperlink ref="A10:D10" r:id="rId1" display="Development Contributions Plan" xr:uid="{025159E8-FF03-4D11-92A9-7984E5C2A3F5}"/>
    <hyperlink ref="A3:J3" r:id="rId2" display="1. Complete green cells and submit for assessment via SPEAR" xr:uid="{3260120E-F2F2-4F43-866F-89A62B6B2FA5}"/>
    <hyperlink ref="A6" r:id="rId3" display="mailto:subdivisionbonds@casey.vic.gov.au" xr:uid="{D05187EC-6A86-405B-9E7E-C5D3B767162D}"/>
  </hyperlinks>
  <printOptions horizontalCentered="1"/>
  <pageMargins left="0.70866141732283472" right="0.70866141732283472" top="0.74803149606299213" bottom="0.39370078740157483" header="0.31496062992125984" footer="0.31496062992125984"/>
  <pageSetup paperSize="9" scale="86"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Subdivision Fees and Bonds</vt:lpstr>
      <vt:lpstr>'Subdivision Fees and Bonds'!Print_Area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Hamilton</dc:creator>
  <cp:lastModifiedBy>Myrilla Nelthropp</cp:lastModifiedBy>
  <cp:lastPrinted>2018-09-10T22:35:09Z</cp:lastPrinted>
  <dcterms:created xsi:type="dcterms:W3CDTF">2018-07-19T03:47:05Z</dcterms:created>
  <dcterms:modified xsi:type="dcterms:W3CDTF">2022-12-01T23:49:10Z</dcterms:modified>
</cp:coreProperties>
</file>